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d96358b4dd4228ae/Desktop/DESTOP FILES/Excel/"/>
    </mc:Choice>
  </mc:AlternateContent>
  <xr:revisionPtr revIDLastSave="5" documentId="8_{004826C7-3598-43EF-BFC6-17D785A486C7}" xr6:coauthVersionLast="47" xr6:coauthVersionMax="47" xr10:uidLastSave="{43E78636-8D90-4B65-AE66-232E65524A68}"/>
  <bookViews>
    <workbookView xWindow="-110" yWindow="-110" windowWidth="19420" windowHeight="10300" xr2:uid="{00000000-000D-0000-FFFF-FFFF00000000}"/>
  </bookViews>
  <sheets>
    <sheet name="Checklist" sheetId="1" r:id="rId1"/>
    <sheet name="Lists" sheetId="2" r:id="rId2"/>
    <sheet name="Summar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7" i="3"/>
  <c r="B7" i="3"/>
  <c r="E6" i="3"/>
  <c r="B6" i="3"/>
  <c r="E5" i="3"/>
  <c r="B5" i="3"/>
  <c r="E4" i="3"/>
  <c r="B4" i="3"/>
  <c r="B3" i="3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<sst xmlns="http://schemas.openxmlformats.org/spreadsheetml/2006/main" count="352" uniqueCount="240">
  <si>
    <t>ID</t>
  </si>
  <si>
    <t>Category</t>
  </si>
  <si>
    <t>Checklist Item</t>
  </si>
  <si>
    <t>Failure Sign</t>
  </si>
  <si>
    <t>Root Cause Focus</t>
  </si>
  <si>
    <t>Priority</t>
  </si>
  <si>
    <t>Status</t>
  </si>
  <si>
    <t>Risk Score</t>
  </si>
  <si>
    <t>Corrective Action</t>
  </si>
  <si>
    <t>Preventive Action</t>
  </si>
  <si>
    <t>Owner</t>
  </si>
  <si>
    <t>Remarks</t>
  </si>
  <si>
    <t>CHK-001</t>
  </si>
  <si>
    <t>Installation</t>
  </si>
  <si>
    <t>Verify transmitter mounting orientation and accessibility</t>
  </si>
  <si>
    <t>Unstable reading or difficult maintenance</t>
  </si>
  <si>
    <t>Wrong mounting or poor access</t>
  </si>
  <si>
    <t>High</t>
  </si>
  <si>
    <t>Open</t>
  </si>
  <si>
    <t>Check mounting and accessibility</t>
  </si>
  <si>
    <t>Use correct installation drawings and maintain service access</t>
  </si>
  <si>
    <t>CHK-002</t>
  </si>
  <si>
    <t>Check impulse line slope and equal length</t>
  </si>
  <si>
    <t>False level or slow response</t>
  </si>
  <si>
    <t>Condensate trap or trapped gas</t>
  </si>
  <si>
    <t>Rework impulse line routing</t>
  </si>
  <si>
    <t>Keep impulse lines short, equal, and properly sloped</t>
  </si>
  <si>
    <t>CHK-003</t>
  </si>
  <si>
    <t>Confirm supports for tubing and cable</t>
  </si>
  <si>
    <t>Loose fittings or vibration damage</t>
  </si>
  <si>
    <t>Unsupported tubing</t>
  </si>
  <si>
    <t>Add supports and clamps</t>
  </si>
  <si>
    <t>Inspect supports during commissioning and PM</t>
  </si>
  <si>
    <t>CHK-004</t>
  </si>
  <si>
    <t>Environment</t>
  </si>
  <si>
    <t>Inspect enclosure sealing and cable glands</t>
  </si>
  <si>
    <t>Moisture inside box or signal loss</t>
  </si>
  <si>
    <t>Water ingress</t>
  </si>
  <si>
    <t>Replace glands and damaged seals</t>
  </si>
  <si>
    <t>Use correct IP rating and inspect before rainy season</t>
  </si>
  <si>
    <t>CHK-005</t>
  </si>
  <si>
    <t>Check corrosion on terminals and covers</t>
  </si>
  <si>
    <t>Intermittent open circuit</t>
  </si>
  <si>
    <t>Humidity and corrosion</t>
  </si>
  <si>
    <t>Clean and replace affected parts</t>
  </si>
  <si>
    <t>Apply anti corrosion protection and regular inspection</t>
  </si>
  <si>
    <t>CHK-006</t>
  </si>
  <si>
    <t>Verify enclosure suitability for outdoor or washdown area</t>
  </si>
  <si>
    <t>Display failure or terminal damage</t>
  </si>
  <si>
    <t>Wrong enclosure protection</t>
  </si>
  <si>
    <t>Medium</t>
  </si>
  <si>
    <t>Upgrade enclosure protection</t>
  </si>
  <si>
    <t>Match IP rating to actual site condition</t>
  </si>
  <si>
    <t>CHK-007</t>
  </si>
  <si>
    <t>Vibration</t>
  </si>
  <si>
    <t>Inspect instruments near pumps and compressors</t>
  </si>
  <si>
    <t>Frequent early failure</t>
  </si>
  <si>
    <t>Mechanical vibration</t>
  </si>
  <si>
    <t>Relocate or isolate instrument</t>
  </si>
  <si>
    <t>Use vibration resistant mounting and better support</t>
  </si>
  <si>
    <t>CHK-008</t>
  </si>
  <si>
    <t>Check gauge needles and brackets for pulsation damage</t>
  </si>
  <si>
    <t>Unstable indication</t>
  </si>
  <si>
    <t>Process pulsation</t>
  </si>
  <si>
    <t>Install snubber or damper</t>
  </si>
  <si>
    <t>Reduce pulsation at source where possible</t>
  </si>
  <si>
    <t>CHK-009</t>
  </si>
  <si>
    <t>Look for loose fittings and cracked tubing</t>
  </si>
  <si>
    <t>Repeated leak or drift</t>
  </si>
  <si>
    <t>Mechanical fatigue</t>
  </si>
  <si>
    <t>Replace damaged parts</t>
  </si>
  <si>
    <t>Include vibration checks in PM rounds</t>
  </si>
  <si>
    <t>CHK-010</t>
  </si>
  <si>
    <t>Calibration</t>
  </si>
  <si>
    <t>Compare as found and as left values</t>
  </si>
  <si>
    <t>Reading is stable but wrong</t>
  </si>
  <si>
    <t>Calibration drift</t>
  </si>
  <si>
    <t>Recalibrate and trend results</t>
  </si>
  <si>
    <t>Set calibration interval by risk and history</t>
  </si>
  <si>
    <t>CHK-011</t>
  </si>
  <si>
    <t>Review drift history for critical loops</t>
  </si>
  <si>
    <t>Repeated offset on calibration</t>
  </si>
  <si>
    <t>Sensor aging</t>
  </si>
  <si>
    <t>Shorten calibration interval</t>
  </si>
  <si>
    <t>Track drift trends during reliability review</t>
  </si>
  <si>
    <t>CHK-012</t>
  </si>
  <si>
    <t>Verify temperature and process influence on sensors</t>
  </si>
  <si>
    <t>Slow deviation over months</t>
  </si>
  <si>
    <t>Thermal cycling</t>
  </si>
  <si>
    <t>Correct environmental cause</t>
  </si>
  <si>
    <t>Use correct sensor and service rating</t>
  </si>
  <si>
    <t>CHK-013</t>
  </si>
  <si>
    <t>Electrical</t>
  </si>
  <si>
    <t>Check loop continuity and signal wiring</t>
  </si>
  <si>
    <t>Noisy or unstable output</t>
  </si>
  <si>
    <t>Loose or damaged wiring</t>
  </si>
  <si>
    <t>Repair wiring and terminals</t>
  </si>
  <si>
    <t>Use proper loop checking before startup</t>
  </si>
  <si>
    <t>CHK-014</t>
  </si>
  <si>
    <t>Verify grounding and shield termination</t>
  </si>
  <si>
    <t>Random spikes or signal noise</t>
  </si>
  <si>
    <t>Poor grounding</t>
  </si>
  <si>
    <t>Correct earthing and shielding</t>
  </si>
  <si>
    <t>Keep signal and power cables separated</t>
  </si>
  <si>
    <t>CHK-015</t>
  </si>
  <si>
    <t>Inspect junction box and terminal tightness</t>
  </si>
  <si>
    <t>Intermittent signal loss</t>
  </si>
  <si>
    <t>Poor terminal contact</t>
  </si>
  <si>
    <t>Tighten and replace terminals</t>
  </si>
  <si>
    <t>Include terminal inspection in PM</t>
  </si>
  <si>
    <t>CHK-016</t>
  </si>
  <si>
    <t>Process</t>
  </si>
  <si>
    <t>Inspect impulse lines for sludge or blockage</t>
  </si>
  <si>
    <t>Process plugging</t>
  </si>
  <si>
    <t>Clean and flush lines</t>
  </si>
  <si>
    <t>Design for dirty service access</t>
  </si>
  <si>
    <t>CHK-017</t>
  </si>
  <si>
    <t>Check for scaling and fouling on wetted parts</t>
  </si>
  <si>
    <t>Wrong measurement or slow response</t>
  </si>
  <si>
    <t>Buildup or contamination</t>
  </si>
  <si>
    <t>Clean wetted parts and verify service</t>
  </si>
  <si>
    <t>Plan maintenance for dirty or slurry service</t>
  </si>
  <si>
    <t>CHK-018</t>
  </si>
  <si>
    <t>Review whether material selection suits the process</t>
  </si>
  <si>
    <t>Early corrosion or repeat failure</t>
  </si>
  <si>
    <t>Wrong material compatibility</t>
  </si>
  <si>
    <t>Replace with compatible material</t>
  </si>
  <si>
    <t>Confirm process chemistry before selection</t>
  </si>
  <si>
    <t>CHK-019</t>
  </si>
  <si>
    <t>Selection</t>
  </si>
  <si>
    <t>Check pressure range and temperature rating</t>
  </si>
  <si>
    <t>Early failure or unsafe operation</t>
  </si>
  <si>
    <t>Wrong instrument rating</t>
  </si>
  <si>
    <t>Select correct range and rating</t>
  </si>
  <si>
    <t>Match duty to actual process condition</t>
  </si>
  <si>
    <t>CHK-020</t>
  </si>
  <si>
    <t>Verify hazardous area and enclosure requirements</t>
  </si>
  <si>
    <t>Unsafe or non compliant installation</t>
  </si>
  <si>
    <t>Wrong certification</t>
  </si>
  <si>
    <t>Use approved certified device</t>
  </si>
  <si>
    <t>Confirm site classification before purchase</t>
  </si>
  <si>
    <t>CHK-021</t>
  </si>
  <si>
    <t>Compare lifecycle cost, not only purchase price</t>
  </si>
  <si>
    <t>Repeat breakdowns and high maintenance</t>
  </si>
  <si>
    <t>Low cost poor fit</t>
  </si>
  <si>
    <t>Review total cost of ownership</t>
  </si>
  <si>
    <t>Choose reliability over cheapest option</t>
  </si>
  <si>
    <t>CHK-022</t>
  </si>
  <si>
    <t>Maintenance</t>
  </si>
  <si>
    <t>Confirm calibration schedule is based on criticality</t>
  </si>
  <si>
    <t>Long term drift or hidden error</t>
  </si>
  <si>
    <t>Weak PM plan</t>
  </si>
  <si>
    <t>Revise PM frequency</t>
  </si>
  <si>
    <t>Use service severity and history for planning</t>
  </si>
  <si>
    <t>CHK-023</t>
  </si>
  <si>
    <t>Check seals, glands, covers, and breathers</t>
  </si>
  <si>
    <t>Moisture ingress or corrosion</t>
  </si>
  <si>
    <t>Weak preventive care</t>
  </si>
  <si>
    <t>Replace worn parts</t>
  </si>
  <si>
    <t>Inspect weather related weak points routinely</t>
  </si>
  <si>
    <t>CHK-024</t>
  </si>
  <si>
    <t>Review spares and repeat fault records</t>
  </si>
  <si>
    <t>Repeat downtime on same loop</t>
  </si>
  <si>
    <t>No failure learning</t>
  </si>
  <si>
    <t>Stock critical spares</t>
  </si>
  <si>
    <t>Use root cause review for recurring faults</t>
  </si>
  <si>
    <t>CHK-025</t>
  </si>
  <si>
    <t>Human Error</t>
  </si>
  <si>
    <t>Validate DCS scaling and transmitter range</t>
  </si>
  <si>
    <t>Impossible value on screen</t>
  </si>
  <si>
    <t>Wrong configuration</t>
  </si>
  <si>
    <t>Correct scaling and verify settings</t>
  </si>
  <si>
    <t>Use commissioning checklist for every loop</t>
  </si>
  <si>
    <t>CHK-026</t>
  </si>
  <si>
    <t>Verify polarity, wiring, and parameter entry</t>
  </si>
  <si>
    <t>Device appears dead or reversed</t>
  </si>
  <si>
    <t>Commissioning mistake</t>
  </si>
  <si>
    <t>Correct wiring and parameters</t>
  </si>
  <si>
    <t>Do independent loop check before startup</t>
  </si>
  <si>
    <t>CHK-027</t>
  </si>
  <si>
    <t>Confirm temporary bypasses are removed</t>
  </si>
  <si>
    <t>Unsafe or incorrect operation</t>
  </si>
  <si>
    <t>Operator or startup error</t>
  </si>
  <si>
    <t>Remove bypass and restore logic</t>
  </si>
  <si>
    <t>Track bypass status during startup</t>
  </si>
  <si>
    <t>CHK-028</t>
  </si>
  <si>
    <t>Root Cause</t>
  </si>
  <si>
    <t>Document failure symptom and actual cause</t>
  </si>
  <si>
    <t>Same issue returns again</t>
  </si>
  <si>
    <t>No root cause action</t>
  </si>
  <si>
    <t>Record and close RCA action</t>
  </si>
  <si>
    <t>Use a repeat failure review process</t>
  </si>
  <si>
    <t>CHK-029</t>
  </si>
  <si>
    <t>Track where the same fault repeats</t>
  </si>
  <si>
    <t>Pattern of repeated breakdowns</t>
  </si>
  <si>
    <t>Unresolved systemic issue</t>
  </si>
  <si>
    <t>Escalate repeated failures</t>
  </si>
  <si>
    <t>Review equipment, installation, and process together</t>
  </si>
  <si>
    <t>CHK-030</t>
  </si>
  <si>
    <t>Case Study</t>
  </si>
  <si>
    <t>Check for plugged impulse lines in level loops</t>
  </si>
  <si>
    <t>False high or false low level</t>
  </si>
  <si>
    <t>Blocked line or sludge</t>
  </si>
  <si>
    <t>Clean line and improve flushing</t>
  </si>
  <si>
    <t>Improve line routing and inspection</t>
  </si>
  <si>
    <t>CHK-031</t>
  </si>
  <si>
    <t>Check for grounding problems in noisy flow loops</t>
  </si>
  <si>
    <t>Unstable flow reading</t>
  </si>
  <si>
    <t>Poor shield or earthing</t>
  </si>
  <si>
    <t>Rework grounding practice</t>
  </si>
  <si>
    <t>Verify cable routing and shielding</t>
  </si>
  <si>
    <t>CHK-032</t>
  </si>
  <si>
    <t>Check valve tuning when hunting appears</t>
  </si>
  <si>
    <t>Oscillation and unstable control</t>
  </si>
  <si>
    <t>Aggressive tuning or stiction</t>
  </si>
  <si>
    <t>Retune loop and service valve</t>
  </si>
  <si>
    <t>Include valve health in PM</t>
  </si>
  <si>
    <t>CHK-033</t>
  </si>
  <si>
    <t>Inspect outdoor boxes after heavy rain</t>
  </si>
  <si>
    <t>Trip or signal loss in rain</t>
  </si>
  <si>
    <t>Replace glands and seals</t>
  </si>
  <si>
    <t>Use proper enclosure protection</t>
  </si>
  <si>
    <t>YesNo</t>
  </si>
  <si>
    <t>Yes</t>
  </si>
  <si>
    <t>In Progress</t>
  </si>
  <si>
    <t>No</t>
  </si>
  <si>
    <t>Closed</t>
  </si>
  <si>
    <t>Low</t>
  </si>
  <si>
    <t>N/A</t>
  </si>
  <si>
    <t>Instrumentation Failure Checklist Dashboard</t>
  </si>
  <si>
    <t>Total Items</t>
  </si>
  <si>
    <t>Count</t>
  </si>
  <si>
    <t>High Priority</t>
  </si>
  <si>
    <t>How to use</t>
  </si>
  <si>
    <t>Filter by category, priority, or status</t>
  </si>
  <si>
    <t>Update status as work progresses</t>
  </si>
  <si>
    <t>Use remarks for field notes</t>
  </si>
  <si>
    <t>Review high priority items first</t>
  </si>
  <si>
    <t>Use the dashboard to track progress</t>
  </si>
  <si>
    <t>Advanced Instrumentation Failure Prevention Checklist for Process Plants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</si>
</sst>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rlito"/>
    </font>
    <font>
      <b/>
      <sz val="11"/>
      <color rgb="FFFFFFFF"/>
      <name val="Carlito"/>
    </font>
    <font>
      <b/>
      <sz val="16"/>
      <color rgb="FFFF0000"/>
      <name val="Carlito"/>
    </font>
  </fonts>
  <fills count="5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1F2937"/>
      </patternFill>
    </fill>
    <fill>
      <patternFill patternType="solid">
        <fgColor rgb="FFF8FAFC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D1D5DB"/>
      </left>
      <right/>
      <top/>
      <bottom style="thin">
        <color rgb="FFD1D5DB"/>
      </bottom>
      <diagonal/>
    </border>
    <border>
      <left/>
      <right/>
      <top/>
      <bottom style="thin">
        <color rgb="FFD1D5DB"/>
      </bottom>
      <diagonal/>
    </border>
    <border>
      <left/>
      <right style="thin">
        <color rgb="FFD1D5DB"/>
      </right>
      <top/>
      <bottom style="thin">
        <color rgb="FFD1D5DB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4" borderId="0" xfId="0" applyFill="1" applyAlignment="1">
      <alignment wrapText="1"/>
    </xf>
    <xf numFmtId="0" fontId="0" fillId="4" borderId="2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0" borderId="3" xfId="0" applyBorder="1"/>
    <xf numFmtId="0" fontId="0" fillId="4" borderId="4" xfId="0" applyFill="1" applyBorder="1" applyAlignment="1">
      <alignment wrapText="1"/>
    </xf>
    <xf numFmtId="0" fontId="0" fillId="4" borderId="5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4" borderId="8" xfId="0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</cellXfs>
  <cellStyles count="1">
    <cellStyle name="Normal" xfId="0" builtinId="0"/>
  </cellStyles>
  <dxfs count="6">
    <dxf>
      <fill>
        <patternFill>
          <bgColor rgb="FFDCFCE7"/>
        </patternFill>
      </fill>
    </dxf>
    <dxf>
      <fill>
        <patternFill>
          <bgColor rgb="FFFEF3C7"/>
        </patternFill>
      </fill>
    </dxf>
    <dxf>
      <fill>
        <patternFill>
          <bgColor rgb="FFFEE2E2"/>
        </patternFill>
      </fill>
    </dxf>
    <dxf>
      <fill>
        <patternFill>
          <bgColor rgb="FFDCFCE7"/>
        </patternFill>
      </fill>
    </dxf>
    <dxf>
      <fill>
        <patternFill>
          <bgColor rgb="FFFEF3C7"/>
        </patternFill>
      </fill>
    </dxf>
    <dxf>
      <fill>
        <patternFill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3041650</xdr:colOff>
      <xdr:row>1</xdr:row>
      <xdr:rowOff>0</xdr:rowOff>
    </xdr:from>
    <xdr:to>
      <xdr:col>11</xdr:col>
      <xdr:colOff>1155700</xdr:colOff>
      <xdr:row>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BCA049-9A1B-4F4F-2A57-06F57C5E6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87950" y="184150"/>
          <a:ext cx="2482850" cy="3556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strumentChecklistTable" displayName="InstrumentChecklistTable" ref="A4:L37">
  <tableColumns count="12">
    <tableColumn id="1" xr3:uid="{00000000-0010-0000-0000-000001000000}" name="ID"/>
    <tableColumn id="2" xr3:uid="{00000000-0010-0000-0000-000002000000}" name="Category"/>
    <tableColumn id="3" xr3:uid="{00000000-0010-0000-0000-000003000000}" name="Checklist Item"/>
    <tableColumn id="4" xr3:uid="{00000000-0010-0000-0000-000004000000}" name="Failure Sign"/>
    <tableColumn id="5" xr3:uid="{00000000-0010-0000-0000-000005000000}" name="Root Cause Focus"/>
    <tableColumn id="6" xr3:uid="{00000000-0010-0000-0000-000006000000}" name="Priority"/>
    <tableColumn id="7" xr3:uid="{00000000-0010-0000-0000-000007000000}" name="Status"/>
    <tableColumn id="8" xr3:uid="{00000000-0010-0000-0000-000008000000}" name="Risk Score"/>
    <tableColumn id="9" xr3:uid="{00000000-0010-0000-0000-000009000000}" name="Corrective Action"/>
    <tableColumn id="10" xr3:uid="{00000000-0010-0000-0000-00000A000000}" name="Preventive Action"/>
    <tableColumn id="11" xr3:uid="{00000000-0010-0000-0000-00000B000000}" name="Owner"/>
    <tableColumn id="12" xr3:uid="{00000000-0010-0000-0000-00000C000000}" name="Remark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tabSelected="1" zoomScaleNormal="100" workbookViewId="0">
      <selection activeCell="A2" sqref="A2:L3"/>
    </sheetView>
  </sheetViews>
  <sheetFormatPr defaultRowHeight="14"/>
  <cols>
    <col min="1" max="1" width="10" customWidth="1"/>
    <col min="2" max="2" width="14" customWidth="1"/>
    <col min="3" max="3" width="48.6640625" customWidth="1"/>
    <col min="4" max="4" width="28" customWidth="1"/>
    <col min="5" max="5" width="32.1640625" customWidth="1"/>
    <col min="6" max="7" width="12" customWidth="1"/>
    <col min="8" max="8" width="10" customWidth="1"/>
    <col min="9" max="9" width="28" customWidth="1"/>
    <col min="10" max="10" width="44.75" customWidth="1"/>
    <col min="11" max="11" width="12.58203125" customWidth="1"/>
    <col min="12" max="12" width="15.75" customWidth="1"/>
  </cols>
  <sheetData>
    <row r="1" spans="1:12" ht="14.5" thickBot="1"/>
    <row r="2" spans="1:12">
      <c r="A2" s="25" t="s">
        <v>239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1:12" ht="14.5" thickBo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30"/>
    </row>
    <row r="4" spans="1:12" ht="22" customHeight="1">
      <c r="A4" s="18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19" t="s">
        <v>11</v>
      </c>
    </row>
    <row r="5" spans="1:12" ht="30.5" customHeight="1">
      <c r="A5" s="20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>
        <f t="shared" ref="H5:H37" si="0">IF(F5="High",3,IF(F5="Medium",2,1))*IF(G5="Closed",0.5,1)</f>
        <v>3</v>
      </c>
      <c r="I5" s="4" t="s">
        <v>19</v>
      </c>
      <c r="J5" s="4" t="s">
        <v>20</v>
      </c>
      <c r="K5" s="4"/>
      <c r="L5" s="21"/>
    </row>
    <row r="6" spans="1:12" ht="30.5" customHeight="1">
      <c r="A6" s="20" t="s">
        <v>21</v>
      </c>
      <c r="B6" s="4" t="s">
        <v>13</v>
      </c>
      <c r="C6" s="4" t="s">
        <v>22</v>
      </c>
      <c r="D6" s="4" t="s">
        <v>23</v>
      </c>
      <c r="E6" s="4" t="s">
        <v>24</v>
      </c>
      <c r="F6" s="4" t="s">
        <v>17</v>
      </c>
      <c r="G6" s="4" t="s">
        <v>18</v>
      </c>
      <c r="H6" s="4">
        <f t="shared" si="0"/>
        <v>3</v>
      </c>
      <c r="I6" s="4" t="s">
        <v>25</v>
      </c>
      <c r="J6" s="4" t="s">
        <v>26</v>
      </c>
      <c r="K6" s="4"/>
      <c r="L6" s="21"/>
    </row>
    <row r="7" spans="1:12" ht="22" customHeight="1">
      <c r="A7" s="20" t="s">
        <v>27</v>
      </c>
      <c r="B7" s="4" t="s">
        <v>13</v>
      </c>
      <c r="C7" s="4" t="s">
        <v>28</v>
      </c>
      <c r="D7" s="4" t="s">
        <v>29</v>
      </c>
      <c r="E7" s="4" t="s">
        <v>30</v>
      </c>
      <c r="F7" s="4" t="s">
        <v>17</v>
      </c>
      <c r="G7" s="4" t="s">
        <v>18</v>
      </c>
      <c r="H7" s="4">
        <f t="shared" si="0"/>
        <v>3</v>
      </c>
      <c r="I7" s="4" t="s">
        <v>31</v>
      </c>
      <c r="J7" s="4" t="s">
        <v>32</v>
      </c>
      <c r="K7" s="4"/>
      <c r="L7" s="21"/>
    </row>
    <row r="8" spans="1:12" ht="22" customHeight="1">
      <c r="A8" s="20" t="s">
        <v>33</v>
      </c>
      <c r="B8" s="4" t="s">
        <v>34</v>
      </c>
      <c r="C8" s="4" t="s">
        <v>35</v>
      </c>
      <c r="D8" s="4" t="s">
        <v>36</v>
      </c>
      <c r="E8" s="4" t="s">
        <v>37</v>
      </c>
      <c r="F8" s="4" t="s">
        <v>17</v>
      </c>
      <c r="G8" s="4" t="s">
        <v>18</v>
      </c>
      <c r="H8" s="4">
        <f t="shared" si="0"/>
        <v>3</v>
      </c>
      <c r="I8" s="4" t="s">
        <v>38</v>
      </c>
      <c r="J8" s="4" t="s">
        <v>39</v>
      </c>
      <c r="K8" s="4"/>
      <c r="L8" s="21"/>
    </row>
    <row r="9" spans="1:12" ht="22" customHeight="1">
      <c r="A9" s="20" t="s">
        <v>40</v>
      </c>
      <c r="B9" s="4" t="s">
        <v>34</v>
      </c>
      <c r="C9" s="4" t="s">
        <v>41</v>
      </c>
      <c r="D9" s="4" t="s">
        <v>42</v>
      </c>
      <c r="E9" s="4" t="s">
        <v>43</v>
      </c>
      <c r="F9" s="4" t="s">
        <v>17</v>
      </c>
      <c r="G9" s="4" t="s">
        <v>18</v>
      </c>
      <c r="H9" s="4">
        <f t="shared" si="0"/>
        <v>3</v>
      </c>
      <c r="I9" s="4" t="s">
        <v>44</v>
      </c>
      <c r="J9" s="4" t="s">
        <v>45</v>
      </c>
      <c r="K9" s="4"/>
      <c r="L9" s="21"/>
    </row>
    <row r="10" spans="1:12" ht="22" customHeight="1">
      <c r="A10" s="20" t="s">
        <v>46</v>
      </c>
      <c r="B10" s="4" t="s">
        <v>34</v>
      </c>
      <c r="C10" s="4" t="s">
        <v>47</v>
      </c>
      <c r="D10" s="4" t="s">
        <v>48</v>
      </c>
      <c r="E10" s="4" t="s">
        <v>49</v>
      </c>
      <c r="F10" s="4" t="s">
        <v>50</v>
      </c>
      <c r="G10" s="4" t="s">
        <v>18</v>
      </c>
      <c r="H10" s="4">
        <f t="shared" si="0"/>
        <v>2</v>
      </c>
      <c r="I10" s="4" t="s">
        <v>51</v>
      </c>
      <c r="J10" s="4" t="s">
        <v>52</v>
      </c>
      <c r="K10" s="4"/>
      <c r="L10" s="21"/>
    </row>
    <row r="11" spans="1:12" ht="22" customHeight="1">
      <c r="A11" s="20" t="s">
        <v>53</v>
      </c>
      <c r="B11" s="4" t="s">
        <v>54</v>
      </c>
      <c r="C11" s="4" t="s">
        <v>55</v>
      </c>
      <c r="D11" s="4" t="s">
        <v>56</v>
      </c>
      <c r="E11" s="4" t="s">
        <v>57</v>
      </c>
      <c r="F11" s="4" t="s">
        <v>17</v>
      </c>
      <c r="G11" s="4" t="s">
        <v>18</v>
      </c>
      <c r="H11" s="4">
        <f t="shared" si="0"/>
        <v>3</v>
      </c>
      <c r="I11" s="4" t="s">
        <v>58</v>
      </c>
      <c r="J11" s="4" t="s">
        <v>59</v>
      </c>
      <c r="K11" s="4"/>
      <c r="L11" s="21"/>
    </row>
    <row r="12" spans="1:12" ht="22" customHeight="1">
      <c r="A12" s="20" t="s">
        <v>60</v>
      </c>
      <c r="B12" s="4" t="s">
        <v>54</v>
      </c>
      <c r="C12" s="4" t="s">
        <v>61</v>
      </c>
      <c r="D12" s="4" t="s">
        <v>62</v>
      </c>
      <c r="E12" s="4" t="s">
        <v>63</v>
      </c>
      <c r="F12" s="4" t="s">
        <v>50</v>
      </c>
      <c r="G12" s="4" t="s">
        <v>18</v>
      </c>
      <c r="H12" s="4">
        <f t="shared" si="0"/>
        <v>2</v>
      </c>
      <c r="I12" s="4" t="s">
        <v>64</v>
      </c>
      <c r="J12" s="4" t="s">
        <v>65</v>
      </c>
      <c r="K12" s="4"/>
      <c r="L12" s="21"/>
    </row>
    <row r="13" spans="1:12" ht="22" customHeight="1">
      <c r="A13" s="20" t="s">
        <v>66</v>
      </c>
      <c r="B13" s="4" t="s">
        <v>54</v>
      </c>
      <c r="C13" s="4" t="s">
        <v>67</v>
      </c>
      <c r="D13" s="4" t="s">
        <v>68</v>
      </c>
      <c r="E13" s="4" t="s">
        <v>69</v>
      </c>
      <c r="F13" s="4" t="s">
        <v>17</v>
      </c>
      <c r="G13" s="4" t="s">
        <v>18</v>
      </c>
      <c r="H13" s="4">
        <f t="shared" si="0"/>
        <v>3</v>
      </c>
      <c r="I13" s="4" t="s">
        <v>70</v>
      </c>
      <c r="J13" s="4" t="s">
        <v>71</v>
      </c>
      <c r="K13" s="4"/>
      <c r="L13" s="21"/>
    </row>
    <row r="14" spans="1:12" ht="22" customHeight="1">
      <c r="A14" s="20" t="s">
        <v>72</v>
      </c>
      <c r="B14" s="4" t="s">
        <v>73</v>
      </c>
      <c r="C14" s="4" t="s">
        <v>74</v>
      </c>
      <c r="D14" s="4" t="s">
        <v>75</v>
      </c>
      <c r="E14" s="4" t="s">
        <v>76</v>
      </c>
      <c r="F14" s="4" t="s">
        <v>17</v>
      </c>
      <c r="G14" s="4" t="s">
        <v>18</v>
      </c>
      <c r="H14" s="4">
        <f t="shared" si="0"/>
        <v>3</v>
      </c>
      <c r="I14" s="4" t="s">
        <v>77</v>
      </c>
      <c r="J14" s="4" t="s">
        <v>78</v>
      </c>
      <c r="K14" s="4"/>
      <c r="L14" s="21"/>
    </row>
    <row r="15" spans="1:12" ht="22" customHeight="1">
      <c r="A15" s="20" t="s">
        <v>79</v>
      </c>
      <c r="B15" s="4" t="s">
        <v>73</v>
      </c>
      <c r="C15" s="4" t="s">
        <v>80</v>
      </c>
      <c r="D15" s="4" t="s">
        <v>81</v>
      </c>
      <c r="E15" s="4" t="s">
        <v>82</v>
      </c>
      <c r="F15" s="4" t="s">
        <v>17</v>
      </c>
      <c r="G15" s="4" t="s">
        <v>18</v>
      </c>
      <c r="H15" s="4">
        <f t="shared" si="0"/>
        <v>3</v>
      </c>
      <c r="I15" s="4" t="s">
        <v>83</v>
      </c>
      <c r="J15" s="4" t="s">
        <v>84</v>
      </c>
      <c r="K15" s="4"/>
      <c r="L15" s="21"/>
    </row>
    <row r="16" spans="1:12" ht="22" customHeight="1">
      <c r="A16" s="20" t="s">
        <v>85</v>
      </c>
      <c r="B16" s="4" t="s">
        <v>73</v>
      </c>
      <c r="C16" s="4" t="s">
        <v>86</v>
      </c>
      <c r="D16" s="4" t="s">
        <v>87</v>
      </c>
      <c r="E16" s="4" t="s">
        <v>88</v>
      </c>
      <c r="F16" s="4" t="s">
        <v>50</v>
      </c>
      <c r="G16" s="4" t="s">
        <v>18</v>
      </c>
      <c r="H16" s="4">
        <f t="shared" si="0"/>
        <v>2</v>
      </c>
      <c r="I16" s="4" t="s">
        <v>89</v>
      </c>
      <c r="J16" s="4" t="s">
        <v>90</v>
      </c>
      <c r="K16" s="4"/>
      <c r="L16" s="21"/>
    </row>
    <row r="17" spans="1:12" ht="22" customHeight="1">
      <c r="A17" s="20" t="s">
        <v>91</v>
      </c>
      <c r="B17" s="4" t="s">
        <v>92</v>
      </c>
      <c r="C17" s="4" t="s">
        <v>93</v>
      </c>
      <c r="D17" s="4" t="s">
        <v>94</v>
      </c>
      <c r="E17" s="4" t="s">
        <v>95</v>
      </c>
      <c r="F17" s="4" t="s">
        <v>17</v>
      </c>
      <c r="G17" s="4" t="s">
        <v>18</v>
      </c>
      <c r="H17" s="4">
        <f t="shared" si="0"/>
        <v>3</v>
      </c>
      <c r="I17" s="4" t="s">
        <v>96</v>
      </c>
      <c r="J17" s="4" t="s">
        <v>97</v>
      </c>
      <c r="K17" s="4"/>
      <c r="L17" s="21"/>
    </row>
    <row r="18" spans="1:12" ht="22" customHeight="1">
      <c r="A18" s="20" t="s">
        <v>98</v>
      </c>
      <c r="B18" s="4" t="s">
        <v>92</v>
      </c>
      <c r="C18" s="4" t="s">
        <v>99</v>
      </c>
      <c r="D18" s="4" t="s">
        <v>100</v>
      </c>
      <c r="E18" s="4" t="s">
        <v>101</v>
      </c>
      <c r="F18" s="4" t="s">
        <v>17</v>
      </c>
      <c r="G18" s="4" t="s">
        <v>18</v>
      </c>
      <c r="H18" s="4">
        <f t="shared" si="0"/>
        <v>3</v>
      </c>
      <c r="I18" s="4" t="s">
        <v>102</v>
      </c>
      <c r="J18" s="4" t="s">
        <v>103</v>
      </c>
      <c r="K18" s="4"/>
      <c r="L18" s="21"/>
    </row>
    <row r="19" spans="1:12" ht="22" customHeight="1">
      <c r="A19" s="20" t="s">
        <v>104</v>
      </c>
      <c r="B19" s="4" t="s">
        <v>92</v>
      </c>
      <c r="C19" s="4" t="s">
        <v>105</v>
      </c>
      <c r="D19" s="4" t="s">
        <v>106</v>
      </c>
      <c r="E19" s="4" t="s">
        <v>107</v>
      </c>
      <c r="F19" s="4" t="s">
        <v>50</v>
      </c>
      <c r="G19" s="4" t="s">
        <v>18</v>
      </c>
      <c r="H19" s="4">
        <f t="shared" si="0"/>
        <v>2</v>
      </c>
      <c r="I19" s="4" t="s">
        <v>108</v>
      </c>
      <c r="J19" s="4" t="s">
        <v>109</v>
      </c>
      <c r="K19" s="4"/>
      <c r="L19" s="21"/>
    </row>
    <row r="20" spans="1:12" ht="22" customHeight="1">
      <c r="A20" s="20" t="s">
        <v>110</v>
      </c>
      <c r="B20" s="4" t="s">
        <v>111</v>
      </c>
      <c r="C20" s="4" t="s">
        <v>112</v>
      </c>
      <c r="D20" s="4" t="s">
        <v>23</v>
      </c>
      <c r="E20" s="4" t="s">
        <v>113</v>
      </c>
      <c r="F20" s="4" t="s">
        <v>17</v>
      </c>
      <c r="G20" s="4" t="s">
        <v>18</v>
      </c>
      <c r="H20" s="4">
        <f t="shared" si="0"/>
        <v>3</v>
      </c>
      <c r="I20" s="4" t="s">
        <v>114</v>
      </c>
      <c r="J20" s="4" t="s">
        <v>115</v>
      </c>
      <c r="K20" s="4"/>
      <c r="L20" s="21"/>
    </row>
    <row r="21" spans="1:12" ht="22" customHeight="1">
      <c r="A21" s="20" t="s">
        <v>116</v>
      </c>
      <c r="B21" s="4" t="s">
        <v>111</v>
      </c>
      <c r="C21" s="4" t="s">
        <v>117</v>
      </c>
      <c r="D21" s="4" t="s">
        <v>118</v>
      </c>
      <c r="E21" s="4" t="s">
        <v>119</v>
      </c>
      <c r="F21" s="4" t="s">
        <v>17</v>
      </c>
      <c r="G21" s="4" t="s">
        <v>18</v>
      </c>
      <c r="H21" s="4">
        <f t="shared" si="0"/>
        <v>3</v>
      </c>
      <c r="I21" s="4" t="s">
        <v>120</v>
      </c>
      <c r="J21" s="4" t="s">
        <v>121</v>
      </c>
      <c r="K21" s="4"/>
      <c r="L21" s="21"/>
    </row>
    <row r="22" spans="1:12" ht="22" customHeight="1">
      <c r="A22" s="20" t="s">
        <v>122</v>
      </c>
      <c r="B22" s="4" t="s">
        <v>111</v>
      </c>
      <c r="C22" s="4" t="s">
        <v>123</v>
      </c>
      <c r="D22" s="4" t="s">
        <v>124</v>
      </c>
      <c r="E22" s="4" t="s">
        <v>125</v>
      </c>
      <c r="F22" s="4" t="s">
        <v>17</v>
      </c>
      <c r="G22" s="4" t="s">
        <v>18</v>
      </c>
      <c r="H22" s="4">
        <f t="shared" si="0"/>
        <v>3</v>
      </c>
      <c r="I22" s="4" t="s">
        <v>126</v>
      </c>
      <c r="J22" s="4" t="s">
        <v>127</v>
      </c>
      <c r="K22" s="4"/>
      <c r="L22" s="21"/>
    </row>
    <row r="23" spans="1:12" ht="22" customHeight="1">
      <c r="A23" s="20" t="s">
        <v>128</v>
      </c>
      <c r="B23" s="4" t="s">
        <v>129</v>
      </c>
      <c r="C23" s="4" t="s">
        <v>130</v>
      </c>
      <c r="D23" s="4" t="s">
        <v>131</v>
      </c>
      <c r="E23" s="4" t="s">
        <v>132</v>
      </c>
      <c r="F23" s="4" t="s">
        <v>17</v>
      </c>
      <c r="G23" s="4" t="s">
        <v>18</v>
      </c>
      <c r="H23" s="4">
        <f t="shared" si="0"/>
        <v>3</v>
      </c>
      <c r="I23" s="4" t="s">
        <v>133</v>
      </c>
      <c r="J23" s="4" t="s">
        <v>134</v>
      </c>
      <c r="K23" s="4"/>
      <c r="L23" s="21"/>
    </row>
    <row r="24" spans="1:12" ht="22" customHeight="1">
      <c r="A24" s="20" t="s">
        <v>135</v>
      </c>
      <c r="B24" s="4" t="s">
        <v>129</v>
      </c>
      <c r="C24" s="4" t="s">
        <v>136</v>
      </c>
      <c r="D24" s="4" t="s">
        <v>137</v>
      </c>
      <c r="E24" s="4" t="s">
        <v>138</v>
      </c>
      <c r="F24" s="4" t="s">
        <v>17</v>
      </c>
      <c r="G24" s="4" t="s">
        <v>18</v>
      </c>
      <c r="H24" s="4">
        <f t="shared" si="0"/>
        <v>3</v>
      </c>
      <c r="I24" s="4" t="s">
        <v>139</v>
      </c>
      <c r="J24" s="4" t="s">
        <v>140</v>
      </c>
      <c r="K24" s="4"/>
      <c r="L24" s="21"/>
    </row>
    <row r="25" spans="1:12" ht="22" customHeight="1">
      <c r="A25" s="20" t="s">
        <v>141</v>
      </c>
      <c r="B25" s="4" t="s">
        <v>129</v>
      </c>
      <c r="C25" s="4" t="s">
        <v>142</v>
      </c>
      <c r="D25" s="4" t="s">
        <v>143</v>
      </c>
      <c r="E25" s="4" t="s">
        <v>144</v>
      </c>
      <c r="F25" s="4" t="s">
        <v>50</v>
      </c>
      <c r="G25" s="4" t="s">
        <v>18</v>
      </c>
      <c r="H25" s="4">
        <f t="shared" si="0"/>
        <v>2</v>
      </c>
      <c r="I25" s="4" t="s">
        <v>145</v>
      </c>
      <c r="J25" s="4" t="s">
        <v>146</v>
      </c>
      <c r="K25" s="4"/>
      <c r="L25" s="21"/>
    </row>
    <row r="26" spans="1:12" ht="22" customHeight="1">
      <c r="A26" s="20" t="s">
        <v>147</v>
      </c>
      <c r="B26" s="4" t="s">
        <v>148</v>
      </c>
      <c r="C26" s="4" t="s">
        <v>149</v>
      </c>
      <c r="D26" s="4" t="s">
        <v>150</v>
      </c>
      <c r="E26" s="4" t="s">
        <v>151</v>
      </c>
      <c r="F26" s="4" t="s">
        <v>17</v>
      </c>
      <c r="G26" s="4" t="s">
        <v>18</v>
      </c>
      <c r="H26" s="4">
        <f t="shared" si="0"/>
        <v>3</v>
      </c>
      <c r="I26" s="4" t="s">
        <v>152</v>
      </c>
      <c r="J26" s="4" t="s">
        <v>153</v>
      </c>
      <c r="K26" s="4"/>
      <c r="L26" s="21"/>
    </row>
    <row r="27" spans="1:12" ht="22" customHeight="1">
      <c r="A27" s="20" t="s">
        <v>154</v>
      </c>
      <c r="B27" s="4" t="s">
        <v>148</v>
      </c>
      <c r="C27" s="4" t="s">
        <v>155</v>
      </c>
      <c r="D27" s="4" t="s">
        <v>156</v>
      </c>
      <c r="E27" s="4" t="s">
        <v>157</v>
      </c>
      <c r="F27" s="4" t="s">
        <v>17</v>
      </c>
      <c r="G27" s="4" t="s">
        <v>18</v>
      </c>
      <c r="H27" s="4">
        <f t="shared" si="0"/>
        <v>3</v>
      </c>
      <c r="I27" s="4" t="s">
        <v>158</v>
      </c>
      <c r="J27" s="4" t="s">
        <v>159</v>
      </c>
      <c r="K27" s="4"/>
      <c r="L27" s="21"/>
    </row>
    <row r="28" spans="1:12" ht="22" customHeight="1">
      <c r="A28" s="20" t="s">
        <v>160</v>
      </c>
      <c r="B28" s="4" t="s">
        <v>148</v>
      </c>
      <c r="C28" s="4" t="s">
        <v>161</v>
      </c>
      <c r="D28" s="4" t="s">
        <v>162</v>
      </c>
      <c r="E28" s="4" t="s">
        <v>163</v>
      </c>
      <c r="F28" s="4" t="s">
        <v>50</v>
      </c>
      <c r="G28" s="4" t="s">
        <v>18</v>
      </c>
      <c r="H28" s="4">
        <f t="shared" si="0"/>
        <v>2</v>
      </c>
      <c r="I28" s="4" t="s">
        <v>164</v>
      </c>
      <c r="J28" s="4" t="s">
        <v>165</v>
      </c>
      <c r="K28" s="4"/>
      <c r="L28" s="21"/>
    </row>
    <row r="29" spans="1:12" ht="22" customHeight="1">
      <c r="A29" s="20" t="s">
        <v>166</v>
      </c>
      <c r="B29" s="4" t="s">
        <v>167</v>
      </c>
      <c r="C29" s="4" t="s">
        <v>168</v>
      </c>
      <c r="D29" s="4" t="s">
        <v>169</v>
      </c>
      <c r="E29" s="4" t="s">
        <v>170</v>
      </c>
      <c r="F29" s="4" t="s">
        <v>17</v>
      </c>
      <c r="G29" s="4" t="s">
        <v>18</v>
      </c>
      <c r="H29" s="4">
        <f t="shared" si="0"/>
        <v>3</v>
      </c>
      <c r="I29" s="4" t="s">
        <v>171</v>
      </c>
      <c r="J29" s="4" t="s">
        <v>172</v>
      </c>
      <c r="K29" s="4"/>
      <c r="L29" s="21"/>
    </row>
    <row r="30" spans="1:12" ht="22" customHeight="1">
      <c r="A30" s="20" t="s">
        <v>173</v>
      </c>
      <c r="B30" s="4" t="s">
        <v>167</v>
      </c>
      <c r="C30" s="4" t="s">
        <v>174</v>
      </c>
      <c r="D30" s="4" t="s">
        <v>175</v>
      </c>
      <c r="E30" s="4" t="s">
        <v>176</v>
      </c>
      <c r="F30" s="4" t="s">
        <v>17</v>
      </c>
      <c r="G30" s="4" t="s">
        <v>18</v>
      </c>
      <c r="H30" s="4">
        <f t="shared" si="0"/>
        <v>3</v>
      </c>
      <c r="I30" s="4" t="s">
        <v>177</v>
      </c>
      <c r="J30" s="4" t="s">
        <v>178</v>
      </c>
      <c r="K30" s="4"/>
      <c r="L30" s="21"/>
    </row>
    <row r="31" spans="1:12" ht="22" customHeight="1">
      <c r="A31" s="20" t="s">
        <v>179</v>
      </c>
      <c r="B31" s="4" t="s">
        <v>167</v>
      </c>
      <c r="C31" s="4" t="s">
        <v>180</v>
      </c>
      <c r="D31" s="4" t="s">
        <v>181</v>
      </c>
      <c r="E31" s="4" t="s">
        <v>182</v>
      </c>
      <c r="F31" s="4" t="s">
        <v>17</v>
      </c>
      <c r="G31" s="4" t="s">
        <v>18</v>
      </c>
      <c r="H31" s="4">
        <f t="shared" si="0"/>
        <v>3</v>
      </c>
      <c r="I31" s="4" t="s">
        <v>183</v>
      </c>
      <c r="J31" s="4" t="s">
        <v>184</v>
      </c>
      <c r="K31" s="4"/>
      <c r="L31" s="21"/>
    </row>
    <row r="32" spans="1:12" ht="22" customHeight="1">
      <c r="A32" s="20" t="s">
        <v>185</v>
      </c>
      <c r="B32" s="4" t="s">
        <v>186</v>
      </c>
      <c r="C32" s="4" t="s">
        <v>187</v>
      </c>
      <c r="D32" s="4" t="s">
        <v>188</v>
      </c>
      <c r="E32" s="4" t="s">
        <v>189</v>
      </c>
      <c r="F32" s="4" t="s">
        <v>17</v>
      </c>
      <c r="G32" s="4" t="s">
        <v>18</v>
      </c>
      <c r="H32" s="4">
        <f t="shared" si="0"/>
        <v>3</v>
      </c>
      <c r="I32" s="4" t="s">
        <v>190</v>
      </c>
      <c r="J32" s="4" t="s">
        <v>191</v>
      </c>
      <c r="K32" s="4"/>
      <c r="L32" s="21"/>
    </row>
    <row r="33" spans="1:12" ht="22" customHeight="1">
      <c r="A33" s="20" t="s">
        <v>192</v>
      </c>
      <c r="B33" s="4" t="s">
        <v>186</v>
      </c>
      <c r="C33" s="4" t="s">
        <v>193</v>
      </c>
      <c r="D33" s="4" t="s">
        <v>194</v>
      </c>
      <c r="E33" s="4" t="s">
        <v>195</v>
      </c>
      <c r="F33" s="4" t="s">
        <v>17</v>
      </c>
      <c r="G33" s="4" t="s">
        <v>18</v>
      </c>
      <c r="H33" s="4">
        <f t="shared" si="0"/>
        <v>3</v>
      </c>
      <c r="I33" s="4" t="s">
        <v>196</v>
      </c>
      <c r="J33" s="4" t="s">
        <v>197</v>
      </c>
      <c r="K33" s="4"/>
      <c r="L33" s="21"/>
    </row>
    <row r="34" spans="1:12" ht="22" customHeight="1">
      <c r="A34" s="20" t="s">
        <v>198</v>
      </c>
      <c r="B34" s="4" t="s">
        <v>199</v>
      </c>
      <c r="C34" s="4" t="s">
        <v>200</v>
      </c>
      <c r="D34" s="4" t="s">
        <v>201</v>
      </c>
      <c r="E34" s="4" t="s">
        <v>202</v>
      </c>
      <c r="F34" s="4" t="s">
        <v>17</v>
      </c>
      <c r="G34" s="4" t="s">
        <v>18</v>
      </c>
      <c r="H34" s="4">
        <f t="shared" si="0"/>
        <v>3</v>
      </c>
      <c r="I34" s="4" t="s">
        <v>203</v>
      </c>
      <c r="J34" s="4" t="s">
        <v>204</v>
      </c>
      <c r="K34" s="4"/>
      <c r="L34" s="21"/>
    </row>
    <row r="35" spans="1:12" ht="22" customHeight="1">
      <c r="A35" s="20" t="s">
        <v>205</v>
      </c>
      <c r="B35" s="4" t="s">
        <v>199</v>
      </c>
      <c r="C35" s="4" t="s">
        <v>206</v>
      </c>
      <c r="D35" s="4" t="s">
        <v>207</v>
      </c>
      <c r="E35" s="4" t="s">
        <v>208</v>
      </c>
      <c r="F35" s="4" t="s">
        <v>17</v>
      </c>
      <c r="G35" s="4" t="s">
        <v>18</v>
      </c>
      <c r="H35" s="4">
        <f t="shared" si="0"/>
        <v>3</v>
      </c>
      <c r="I35" s="4" t="s">
        <v>209</v>
      </c>
      <c r="J35" s="4" t="s">
        <v>210</v>
      </c>
      <c r="K35" s="4"/>
      <c r="L35" s="21"/>
    </row>
    <row r="36" spans="1:12" ht="22" customHeight="1">
      <c r="A36" s="20" t="s">
        <v>211</v>
      </c>
      <c r="B36" s="4" t="s">
        <v>199</v>
      </c>
      <c r="C36" s="4" t="s">
        <v>212</v>
      </c>
      <c r="D36" s="4" t="s">
        <v>213</v>
      </c>
      <c r="E36" s="4" t="s">
        <v>214</v>
      </c>
      <c r="F36" s="4" t="s">
        <v>17</v>
      </c>
      <c r="G36" s="4" t="s">
        <v>18</v>
      </c>
      <c r="H36" s="4">
        <f t="shared" si="0"/>
        <v>3</v>
      </c>
      <c r="I36" s="4" t="s">
        <v>215</v>
      </c>
      <c r="J36" s="4" t="s">
        <v>216</v>
      </c>
      <c r="K36" s="4"/>
      <c r="L36" s="21"/>
    </row>
    <row r="37" spans="1:12" ht="22" customHeight="1" thickBot="1">
      <c r="A37" s="22" t="s">
        <v>217</v>
      </c>
      <c r="B37" s="23" t="s">
        <v>199</v>
      </c>
      <c r="C37" s="23" t="s">
        <v>218</v>
      </c>
      <c r="D37" s="23" t="s">
        <v>219</v>
      </c>
      <c r="E37" s="23" t="s">
        <v>37</v>
      </c>
      <c r="F37" s="23" t="s">
        <v>17</v>
      </c>
      <c r="G37" s="23" t="s">
        <v>18</v>
      </c>
      <c r="H37" s="23">
        <f t="shared" si="0"/>
        <v>3</v>
      </c>
      <c r="I37" s="23" t="s">
        <v>220</v>
      </c>
      <c r="J37" s="23" t="s">
        <v>221</v>
      </c>
      <c r="K37" s="23"/>
      <c r="L37" s="24"/>
    </row>
    <row r="38" spans="1:12" ht="22" customHeight="1"/>
    <row r="39" spans="1:12" ht="22" customHeight="1"/>
  </sheetData>
  <sheetProtection algorithmName="SHA-512" hashValue="37aHSkxCyiTTzG3iNRLi8yXNfPV4r1TkfJ0v3I8kDv8/7T8U71vJBO5osqlzbcuI0DM9bPmhV/kMXHII0Nv0Lw==" saltValue="jl32+g1jdZBHEoNXgQAuEQ==" spinCount="100000" sheet="1" objects="1" scenarios="1"/>
  <mergeCells count="1">
    <mergeCell ref="A2:L3"/>
  </mergeCells>
  <conditionalFormatting sqref="F5:F37">
    <cfRule type="expression" dxfId="5" priority="1">
      <formula>F5="High"</formula>
    </cfRule>
    <cfRule type="expression" dxfId="4" priority="2">
      <formula>F5="Medium"</formula>
    </cfRule>
    <cfRule type="expression" dxfId="3" priority="3">
      <formula>F5="Low"</formula>
    </cfRule>
  </conditionalFormatting>
  <conditionalFormatting sqref="G5:G37">
    <cfRule type="expression" dxfId="2" priority="4">
      <formula>G5="Open"</formula>
    </cfRule>
    <cfRule type="expression" dxfId="1" priority="5">
      <formula>G5="In Progress"</formula>
    </cfRule>
    <cfRule type="expression" dxfId="0" priority="6">
      <formula>G5="Closed"</formula>
    </cfRule>
  </conditionalFormatting>
  <pageMargins left="0.25" right="0.25" top="0.75" bottom="0.75" header="0.3" footer="0.3"/>
  <pageSetup paperSize="9" scale="49"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000-000000000000}">
          <x14:formula1>
            <xm:f>Lists!$A$2:$A$11</xm:f>
          </x14:formula1>
          <xm:sqref>B5:B37</xm:sqref>
        </x14:dataValidation>
        <x14:dataValidation type="list" xr:uid="{00000000-0002-0000-0000-000001000000}">
          <x14:formula1>
            <xm:f>Lists!$C$2:$C$4</xm:f>
          </x14:formula1>
          <xm:sqref>F5:F37</xm:sqref>
        </x14:dataValidation>
        <x14:dataValidation type="list" xr:uid="{00000000-0002-0000-0000-000002000000}">
          <x14:formula1>
            <xm:f>Lists!$B$2:$B$4</xm:f>
          </x14:formula1>
          <xm:sqref>G5:G37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/>
  </sheetViews>
  <sheetFormatPr defaultRowHeight="14"/>
  <cols>
    <col min="1" max="4" width="18" customWidth="1"/>
  </cols>
  <sheetData>
    <row r="1" spans="1:4" ht="10" customHeight="1">
      <c r="A1" s="5" t="s">
        <v>1</v>
      </c>
      <c r="B1" s="5" t="s">
        <v>6</v>
      </c>
      <c r="C1" s="5" t="s">
        <v>5</v>
      </c>
      <c r="D1" s="5" t="s">
        <v>222</v>
      </c>
    </row>
    <row r="2" spans="1:4" ht="10" customHeight="1">
      <c r="A2" t="s">
        <v>13</v>
      </c>
      <c r="B2" t="s">
        <v>18</v>
      </c>
      <c r="C2" t="s">
        <v>17</v>
      </c>
      <c r="D2" t="s">
        <v>223</v>
      </c>
    </row>
    <row r="3" spans="1:4" ht="10" customHeight="1">
      <c r="A3" t="s">
        <v>34</v>
      </c>
      <c r="B3" t="s">
        <v>224</v>
      </c>
      <c r="C3" t="s">
        <v>50</v>
      </c>
      <c r="D3" t="s">
        <v>225</v>
      </c>
    </row>
    <row r="4" spans="1:4" ht="10" customHeight="1">
      <c r="A4" t="s">
        <v>54</v>
      </c>
      <c r="B4" t="s">
        <v>226</v>
      </c>
      <c r="C4" t="s">
        <v>227</v>
      </c>
      <c r="D4" t="s">
        <v>228</v>
      </c>
    </row>
    <row r="5" spans="1:4" ht="10" customHeight="1">
      <c r="A5" t="s">
        <v>73</v>
      </c>
    </row>
    <row r="6" spans="1:4" ht="10" customHeight="1">
      <c r="A6" t="s">
        <v>92</v>
      </c>
    </row>
    <row r="7" spans="1:4" ht="10" customHeight="1">
      <c r="A7" t="s">
        <v>111</v>
      </c>
    </row>
    <row r="8" spans="1:4" ht="10" customHeight="1">
      <c r="A8" t="s">
        <v>129</v>
      </c>
    </row>
    <row r="9" spans="1:4" ht="10" customHeight="1">
      <c r="A9" t="s">
        <v>148</v>
      </c>
    </row>
    <row r="10" spans="1:4" ht="10" customHeight="1">
      <c r="A10" t="s">
        <v>167</v>
      </c>
    </row>
    <row r="11" spans="1:4" ht="10" customHeight="1">
      <c r="A11" t="s">
        <v>186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>
      <selection activeCell="B15" sqref="B15"/>
    </sheetView>
  </sheetViews>
  <sheetFormatPr defaultRowHeight="14"/>
  <cols>
    <col min="1" max="6" width="28" customWidth="1"/>
  </cols>
  <sheetData>
    <row r="1" spans="1:6" ht="10" customHeight="1">
      <c r="A1" s="6" t="s">
        <v>229</v>
      </c>
    </row>
    <row r="3" spans="1:6" ht="10" customHeight="1">
      <c r="A3" s="8" t="s">
        <v>230</v>
      </c>
      <c r="B3" s="9">
        <f>COUNTA(Checklist!A5:A37)</f>
        <v>33</v>
      </c>
      <c r="C3" s="10"/>
      <c r="D3" s="9" t="s">
        <v>1</v>
      </c>
      <c r="E3" s="11" t="s">
        <v>231</v>
      </c>
    </row>
    <row r="4" spans="1:6" ht="10" customHeight="1">
      <c r="A4" s="12" t="s">
        <v>18</v>
      </c>
      <c r="B4" s="7">
        <f>COUNTIF(Checklist!G5:G37,"Open")</f>
        <v>33</v>
      </c>
      <c r="D4" s="7" t="s">
        <v>13</v>
      </c>
      <c r="E4" s="13">
        <f>COUNTIF(Checklist!B5:B37,D4)</f>
        <v>3</v>
      </c>
    </row>
    <row r="5" spans="1:6" ht="10" customHeight="1">
      <c r="A5" s="12" t="s">
        <v>224</v>
      </c>
      <c r="B5" s="7">
        <f>COUNTIF(Checklist!G5:G37,"In Progress")</f>
        <v>0</v>
      </c>
      <c r="D5" s="7" t="s">
        <v>34</v>
      </c>
      <c r="E5" s="13">
        <f>COUNTIF(Checklist!B5:B37,D5)</f>
        <v>3</v>
      </c>
    </row>
    <row r="6" spans="1:6" ht="10" customHeight="1">
      <c r="A6" s="12" t="s">
        <v>226</v>
      </c>
      <c r="B6" s="7">
        <f>COUNTIF(Checklist!G5:G37,"Closed")</f>
        <v>0</v>
      </c>
      <c r="D6" s="7" t="s">
        <v>54</v>
      </c>
      <c r="E6" s="13">
        <f>COUNTIF(Checklist!B5:B37,D6)</f>
        <v>3</v>
      </c>
    </row>
    <row r="7" spans="1:6" ht="10" customHeight="1">
      <c r="A7" s="12" t="s">
        <v>232</v>
      </c>
      <c r="B7" s="7">
        <f>COUNTIF(Checklist!F5:F37,"High")</f>
        <v>27</v>
      </c>
      <c r="D7" s="7" t="s">
        <v>73</v>
      </c>
      <c r="E7" s="13">
        <f>COUNTIF(Checklist!B5:B37,D7)</f>
        <v>3</v>
      </c>
    </row>
    <row r="8" spans="1:6" ht="10" customHeight="1">
      <c r="A8" s="14"/>
      <c r="B8" s="15"/>
      <c r="C8" s="15"/>
      <c r="D8" s="16" t="s">
        <v>92</v>
      </c>
      <c r="E8" s="17">
        <f>COUNTIF(Checklist!B5:B37,D8)</f>
        <v>3</v>
      </c>
    </row>
    <row r="10" spans="1:6" ht="10" customHeight="1">
      <c r="A10" s="1" t="s">
        <v>233</v>
      </c>
      <c r="B10" s="1"/>
      <c r="C10" s="1"/>
      <c r="D10" s="1"/>
      <c r="E10" s="1"/>
      <c r="F10" s="1"/>
    </row>
    <row r="11" spans="1:6" ht="17.649999999999999" customHeight="1">
      <c r="A11" s="3" t="s">
        <v>234</v>
      </c>
      <c r="B11" s="3"/>
      <c r="C11" s="3"/>
      <c r="D11" s="3"/>
      <c r="E11" s="3"/>
      <c r="F11" s="3"/>
    </row>
    <row r="12" spans="1:6" ht="10" customHeight="1">
      <c r="A12" s="3" t="s">
        <v>235</v>
      </c>
      <c r="B12" s="3"/>
      <c r="C12" s="3"/>
      <c r="D12" s="3"/>
      <c r="E12" s="3"/>
      <c r="F12" s="3"/>
    </row>
    <row r="13" spans="1:6" ht="10" customHeight="1">
      <c r="A13" s="3" t="s">
        <v>236</v>
      </c>
      <c r="B13" s="3"/>
      <c r="C13" s="3"/>
      <c r="D13" s="3"/>
      <c r="E13" s="3"/>
      <c r="F13" s="3"/>
    </row>
    <row r="14" spans="1:6" ht="10" customHeight="1">
      <c r="A14" s="3" t="s">
        <v>237</v>
      </c>
      <c r="B14" s="3"/>
      <c r="C14" s="3"/>
      <c r="D14" s="3"/>
      <c r="E14" s="3"/>
      <c r="F14" s="3"/>
    </row>
    <row r="15" spans="1:6" ht="17.649999999999999" customHeight="1">
      <c r="A15" s="3" t="s">
        <v>238</v>
      </c>
      <c r="B15" s="3"/>
      <c r="C15" s="3"/>
      <c r="D15" s="3"/>
      <c r="E15" s="3"/>
      <c r="F1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Checklist</vt:lpstr>
      <vt:lpstr>Lists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sundar</dc:creator>
  <cp:lastModifiedBy>Sundareswaran Iyalunaidu</cp:lastModifiedBy>
  <cp:lastPrinted>2026-05-26T06:58:15Z</cp:lastPrinted>
  <dcterms:created xsi:type="dcterms:W3CDTF">2026-05-26T04:43:38Z</dcterms:created>
  <dcterms:modified xsi:type="dcterms:W3CDTF">2026-05-26T06:59:39Z</dcterms:modified>
</cp:coreProperties>
</file>