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14" documentId="8_{5E8EDCC9-5438-4DA5-9CA9-BD4D2279855C}" xr6:coauthVersionLast="47" xr6:coauthVersionMax="47" xr10:uidLastSave="{796C5A41-A5B6-450C-87BC-D1CB31A75F9C}"/>
  <bookViews>
    <workbookView xWindow="-110" yWindow="-110" windowWidth="19420" windowHeight="10300" xr2:uid="{00000000-000D-0000-FFFF-FFFF00000000}"/>
  </bookViews>
  <sheets>
    <sheet name="Zirconia O2 Nernst Calc" sheetId="1" r:id="rId1"/>
  </sheets>
  <definedNames>
    <definedName name="_xlnm.Print_Area" localSheetId="0">'Zirconia O2 Nernst Calc'!$B$2:$D$25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20" i="1" l="1"/>
  <c r="C21" i="1" s="1"/>
</calcChain>
</file>

<file path=xl/sharedStrings.xml><?xml version="1.0" encoding="utf-8"?>
<sst xmlns="http://schemas.openxmlformats.org/spreadsheetml/2006/main" count="24" uniqueCount="24">
  <si>
    <t>Formula:</t>
  </si>
  <si>
    <t>E = (R * T) / (4 * F) * ln(Po2_ref / Po2_sample)</t>
  </si>
  <si>
    <t>Notes / Usage:</t>
  </si>
  <si>
    <t>Enter Sample O₂ (%) , Reference O₂ (%) and Zirconia cell temperature (°C) in the yellow input cells. Outputs (green) show calculated Nernst voltage in Volts and mV. Temperature is internally converted to Kelvin.</t>
  </si>
  <si>
    <t>Input Parameters</t>
  </si>
  <si>
    <t>Sample O₂ concentration (%)</t>
  </si>
  <si>
    <t>Reference O₂ concentration (%) (default air = 20.9)</t>
  </si>
  <si>
    <t>Zirconia cell temperature (°C)</t>
  </si>
  <si>
    <t>LN</t>
  </si>
  <si>
    <t>Intermediate / Constants</t>
  </si>
  <si>
    <t>Sample O₂ fraction (Po2_sample)</t>
  </si>
  <si>
    <t>Reference O₂ fraction (Po2_ref)</t>
  </si>
  <si>
    <t>Temperature (K)</t>
  </si>
  <si>
    <t>Gas constant R (J/mol·K)</t>
  </si>
  <si>
    <t>Faraday constant F (C/mol)</t>
  </si>
  <si>
    <t>Nernst Voltage (V)</t>
  </si>
  <si>
    <t>Nernst Voltage (mV)</t>
  </si>
  <si>
    <t>Checks / Warnings</t>
  </si>
  <si>
    <t>1) Sample O₂ must be &gt; 0 and &lt; Reference O₂ for positive ln(ref/sample).</t>
  </si>
  <si>
    <t>3) Typical zirconia cell temperatures: 500 °C to 900 °C.</t>
  </si>
  <si>
    <t>Output Parameters</t>
  </si>
  <si>
    <t>Zirconia Oxygen Analyzer - Nernst Voltage Calculator</t>
  </si>
  <si>
    <t>2) If sample ≥ reference, Nernst voltage will be zero or negative - verify inputs.</t>
  </si>
  <si>
    <t>Use Ln base? (leave blank - Excel LN used; informational)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</si>
</sst>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2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rgb="FFFF0000"/>
      <name val="Bookman Old Style"/>
      <family val="1"/>
    </font>
    <font>
      <b/>
      <sz val="12"/>
      <color rgb="FF002060"/>
      <name val="Bookman Old Style"/>
      <family val="1"/>
    </font>
    <font>
      <b/>
      <sz val="12"/>
      <color theme="9" tint="-0.249977111117893"/>
      <name val="Bookman Old Style"/>
      <family val="1"/>
    </font>
    <font>
      <b/>
      <sz val="18"/>
      <color rgb="FFFF0000"/>
      <name val="Bookman Old Style"/>
      <family val="1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FF"/>
        <bgColor rgb="FFDDEBF7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rgb="FFFFF8B4"/>
      </patternFill>
    </fill>
    <fill>
      <patternFill patternType="solid">
        <fgColor rgb="FF66FF66"/>
        <bgColor rgb="FFDFF2E7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24" xfId="0" applyFont="1" applyBorder="1"/>
    <xf numFmtId="0" fontId="3" fillId="0" borderId="26" xfId="0" applyFont="1" applyBorder="1"/>
    <xf numFmtId="0" fontId="3" fillId="0" borderId="15" xfId="0" applyFont="1" applyBorder="1"/>
    <xf numFmtId="0" fontId="3" fillId="0" borderId="17" xfId="0" applyFont="1" applyBorder="1"/>
    <xf numFmtId="0" fontId="3" fillId="0" borderId="7" xfId="0" applyFont="1" applyBorder="1"/>
    <xf numFmtId="0" fontId="3" fillId="0" borderId="9" xfId="0" applyFont="1" applyBorder="1"/>
    <xf numFmtId="0" fontId="4" fillId="10" borderId="1" xfId="0" applyFont="1" applyFill="1" applyBorder="1" applyAlignment="1">
      <alignment horizontal="center"/>
    </xf>
    <xf numFmtId="164" fontId="5" fillId="8" borderId="16" xfId="0" applyNumberFormat="1" applyFont="1" applyFill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2" fontId="5" fillId="8" borderId="1" xfId="0" applyNumberFormat="1" applyFont="1" applyFill="1" applyBorder="1" applyAlignment="1">
      <alignment horizontal="center"/>
    </xf>
    <xf numFmtId="0" fontId="5" fillId="9" borderId="1" xfId="0" applyFont="1" applyFill="1" applyBorder="1"/>
    <xf numFmtId="2" fontId="5" fillId="8" borderId="25" xfId="0" applyNumberFormat="1" applyFont="1" applyFill="1" applyBorder="1" applyAlignment="1">
      <alignment horizontal="center"/>
    </xf>
    <xf numFmtId="165" fontId="6" fillId="11" borderId="16" xfId="0" applyNumberFormat="1" applyFont="1" applyFill="1" applyBorder="1" applyAlignment="1">
      <alignment horizontal="center"/>
    </xf>
    <xf numFmtId="166" fontId="6" fillId="11" borderId="1" xfId="0" applyNumberFormat="1" applyFont="1" applyFill="1" applyBorder="1" applyAlignment="1">
      <alignment horizontal="center"/>
    </xf>
    <xf numFmtId="0" fontId="3" fillId="0" borderId="2" xfId="0" applyFont="1" applyBorder="1"/>
    <xf numFmtId="0" fontId="4" fillId="10" borderId="3" xfId="0" applyFont="1" applyFill="1" applyBorder="1" applyAlignment="1">
      <alignment horizontal="center"/>
    </xf>
    <xf numFmtId="0" fontId="3" fillId="0" borderId="4" xfId="0" applyFont="1" applyBorder="1"/>
    <xf numFmtId="0" fontId="4" fillId="10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FE8C4"/>
          <bgColor rgb="FFFFE8C4"/>
        </patternFill>
      </fill>
    </dxf>
    <dxf>
      <fill>
        <patternFill patternType="solid">
          <fgColor rgb="FFFFE8C4"/>
          <bgColor rgb="FFFFE8C4"/>
        </patternFill>
      </fill>
    </dxf>
    <dxf>
      <fill>
        <patternFill patternType="solid">
          <fgColor rgb="FFFFD7D7"/>
          <bgColor rgb="FFFFD7D7"/>
        </patternFill>
      </fill>
    </dxf>
    <dxf>
      <fill>
        <patternFill patternType="solid">
          <fgColor rgb="FFFFD7D7"/>
          <bgColor rgb="FFFFD7D7"/>
        </patternFill>
      </fill>
    </dxf>
  </dxfs>
  <tableStyles count="0" defaultTableStyle="TableStyleMedium9" defaultPivotStyle="PivotStyleLight16"/>
  <colors>
    <mruColors>
      <color rgb="FF66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utomationforum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1162050</xdr:colOff>
      <xdr:row>23</xdr:row>
      <xdr:rowOff>297311</xdr:rowOff>
    </xdr:from>
    <xdr:to>
      <xdr:col>3</xdr:col>
      <xdr:colOff>2387548</xdr:colOff>
      <xdr:row>24</xdr:row>
      <xdr:rowOff>361663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21D24A-3027-15F7-619D-E011D0130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5821811"/>
          <a:ext cx="2762198" cy="4326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5"/>
  <sheetViews>
    <sheetView tabSelected="1" zoomScale="85" zoomScaleNormal="85" workbookViewId="0">
      <selection activeCell="H5" sqref="H5"/>
    </sheetView>
  </sheetViews>
  <sheetFormatPr defaultRowHeight="14.5" x14ac:dyDescent="0.35"/>
  <cols>
    <col min="2" max="2" width="64.6328125" customWidth="1"/>
    <col min="3" max="3" width="22" customWidth="1"/>
    <col min="4" max="4" width="34.26953125" customWidth="1"/>
  </cols>
  <sheetData>
    <row r="1" spans="2:5" ht="15" thickBot="1" x14ac:dyDescent="0.4"/>
    <row r="2" spans="2:5" ht="26" customHeight="1" x14ac:dyDescent="0.35">
      <c r="B2" s="37" t="s">
        <v>21</v>
      </c>
      <c r="C2" s="38"/>
      <c r="D2" s="39"/>
    </row>
    <row r="3" spans="2:5" ht="15" thickBot="1" x14ac:dyDescent="0.4">
      <c r="B3" s="40"/>
      <c r="C3" s="41"/>
      <c r="D3" s="42"/>
    </row>
    <row r="4" spans="2:5" ht="43.5" customHeight="1" thickBot="1" x14ac:dyDescent="0.4">
      <c r="B4" s="2" t="s">
        <v>0</v>
      </c>
      <c r="C4" s="35" t="s">
        <v>1</v>
      </c>
      <c r="D4" s="36"/>
      <c r="E4" s="1"/>
    </row>
    <row r="5" spans="2:5" ht="16.5" customHeight="1" thickBot="1" x14ac:dyDescent="0.4">
      <c r="B5" s="49" t="s">
        <v>2</v>
      </c>
      <c r="C5" s="50"/>
      <c r="D5" s="51"/>
      <c r="E5" s="1"/>
    </row>
    <row r="6" spans="2:5" ht="38.5" customHeight="1" thickBot="1" x14ac:dyDescent="0.4">
      <c r="B6" s="23" t="s">
        <v>3</v>
      </c>
      <c r="C6" s="24"/>
      <c r="D6" s="25"/>
    </row>
    <row r="7" spans="2:5" ht="16" thickBot="1" x14ac:dyDescent="0.4">
      <c r="B7" s="43" t="s">
        <v>4</v>
      </c>
      <c r="C7" s="44"/>
      <c r="D7" s="45"/>
    </row>
    <row r="8" spans="2:5" ht="15.5" x14ac:dyDescent="0.35">
      <c r="B8" s="19" t="s">
        <v>5</v>
      </c>
      <c r="C8" s="20">
        <v>5</v>
      </c>
      <c r="D8" s="21"/>
    </row>
    <row r="9" spans="2:5" ht="15.5" x14ac:dyDescent="0.35">
      <c r="B9" s="3" t="s">
        <v>6</v>
      </c>
      <c r="C9" s="11">
        <v>20.9</v>
      </c>
      <c r="D9" s="4"/>
    </row>
    <row r="10" spans="2:5" ht="16" thickBot="1" x14ac:dyDescent="0.4">
      <c r="B10" s="3" t="s">
        <v>7</v>
      </c>
      <c r="C10" s="11">
        <v>700</v>
      </c>
      <c r="D10" s="4"/>
    </row>
    <row r="11" spans="2:5" ht="16" hidden="1" thickBot="1" x14ac:dyDescent="0.4">
      <c r="B11" s="9" t="s">
        <v>23</v>
      </c>
      <c r="C11" s="22" t="s">
        <v>8</v>
      </c>
      <c r="D11" s="10"/>
    </row>
    <row r="12" spans="2:5" ht="16" thickBot="1" x14ac:dyDescent="0.4">
      <c r="B12" s="46" t="s">
        <v>9</v>
      </c>
      <c r="C12" s="47"/>
      <c r="D12" s="48"/>
    </row>
    <row r="13" spans="2:5" ht="15.5" x14ac:dyDescent="0.35">
      <c r="B13" s="7" t="s">
        <v>10</v>
      </c>
      <c r="C13" s="12">
        <f>C8/100</f>
        <v>0.05</v>
      </c>
      <c r="D13" s="8"/>
    </row>
    <row r="14" spans="2:5" ht="15.5" x14ac:dyDescent="0.35">
      <c r="B14" s="3" t="s">
        <v>11</v>
      </c>
      <c r="C14" s="13">
        <f>C9/100</f>
        <v>0.20899999999999999</v>
      </c>
      <c r="D14" s="4"/>
    </row>
    <row r="15" spans="2:5" ht="15.5" x14ac:dyDescent="0.35">
      <c r="B15" s="3" t="s">
        <v>12</v>
      </c>
      <c r="C15" s="14">
        <f>C10+273.15</f>
        <v>973.15</v>
      </c>
      <c r="D15" s="4"/>
    </row>
    <row r="16" spans="2:5" ht="15.5" x14ac:dyDescent="0.35">
      <c r="B16" s="3"/>
      <c r="C16" s="15"/>
      <c r="D16" s="4"/>
    </row>
    <row r="17" spans="2:4" ht="15.5" x14ac:dyDescent="0.35">
      <c r="B17" s="3" t="s">
        <v>13</v>
      </c>
      <c r="C17" s="14">
        <v>8.3140000000000001</v>
      </c>
      <c r="D17" s="4"/>
    </row>
    <row r="18" spans="2:4" ht="16" thickBot="1" x14ac:dyDescent="0.4">
      <c r="B18" s="5" t="s">
        <v>14</v>
      </c>
      <c r="C18" s="16">
        <v>96485</v>
      </c>
      <c r="D18" s="6"/>
    </row>
    <row r="19" spans="2:4" ht="16" thickBot="1" x14ac:dyDescent="0.4">
      <c r="B19" s="55" t="s">
        <v>20</v>
      </c>
      <c r="C19" s="56"/>
      <c r="D19" s="57"/>
    </row>
    <row r="20" spans="2:4" ht="15.5" x14ac:dyDescent="0.35">
      <c r="B20" s="7" t="s">
        <v>15</v>
      </c>
      <c r="C20" s="17">
        <f>(C17*C15)/(4*C18)*LN(C14/C13)</f>
        <v>2.9984759384519173E-2</v>
      </c>
      <c r="D20" s="8"/>
    </row>
    <row r="21" spans="2:4" ht="16" thickBot="1" x14ac:dyDescent="0.4">
      <c r="B21" s="3" t="s">
        <v>16</v>
      </c>
      <c r="C21" s="18">
        <f>C20*1000</f>
        <v>29.984759384519172</v>
      </c>
      <c r="D21" s="4"/>
    </row>
    <row r="22" spans="2:4" ht="16" thickBot="1" x14ac:dyDescent="0.4">
      <c r="B22" s="52" t="s">
        <v>17</v>
      </c>
      <c r="C22" s="53"/>
      <c r="D22" s="54"/>
    </row>
    <row r="23" spans="2:4" ht="29" customHeight="1" x14ac:dyDescent="0.35">
      <c r="B23" s="26" t="s">
        <v>18</v>
      </c>
      <c r="C23" s="27"/>
      <c r="D23" s="28"/>
    </row>
    <row r="24" spans="2:4" ht="29" customHeight="1" x14ac:dyDescent="0.35">
      <c r="B24" s="29" t="s">
        <v>22</v>
      </c>
      <c r="C24" s="30"/>
      <c r="D24" s="31"/>
    </row>
    <row r="25" spans="2:4" ht="29" customHeight="1" thickBot="1" x14ac:dyDescent="0.4">
      <c r="B25" s="32" t="s">
        <v>19</v>
      </c>
      <c r="C25" s="33"/>
      <c r="D25" s="34"/>
    </row>
  </sheetData>
  <sheetProtection algorithmName="SHA-512" hashValue="rKAO8nE8efGrp2uVZfYuDtVCZb+qjbNsuhtzEDWToROpEl+aRSHS+cJYpMFKaU4tGiti6Cpt/muRpicjyTtT3Q==" saltValue="NADJ8hGHmIA2c8Z7j4cUuQ==" spinCount="100000" sheet="1" objects="1" scenarios="1"/>
  <mergeCells count="11">
    <mergeCell ref="B2:D3"/>
    <mergeCell ref="B7:D7"/>
    <mergeCell ref="B12:D12"/>
    <mergeCell ref="B5:D5"/>
    <mergeCell ref="B22:D22"/>
    <mergeCell ref="B19:D19"/>
    <mergeCell ref="B6:D6"/>
    <mergeCell ref="B23:D23"/>
    <mergeCell ref="B24:D24"/>
    <mergeCell ref="B25:D25"/>
    <mergeCell ref="C4:D4"/>
  </mergeCells>
  <conditionalFormatting sqref="C8">
    <cfRule type="cellIs" dxfId="3" priority="1" stopIfTrue="1" operator="lessThanOrEqual">
      <formula>0</formula>
    </cfRule>
    <cfRule type="cellIs" dxfId="2" priority="2" stopIfTrue="1" operator="greaterThanOrEqual">
      <formula>C9</formula>
    </cfRule>
  </conditionalFormatting>
  <conditionalFormatting sqref="C10">
    <cfRule type="cellIs" dxfId="1" priority="3" stopIfTrue="1" operator="lessThan">
      <formula>400</formula>
    </cfRule>
    <cfRule type="cellIs" dxfId="0" priority="4" stopIfTrue="1" operator="greaterThan">
      <formula>1200</formula>
    </cfRule>
  </conditionalFormatting>
  <dataValidations count="2">
    <dataValidation type="decimal" showInputMessage="1" showErrorMessage="1" errorTitle="Invalid Percentage" error="Enter a value between 0 and 100" sqref="C8 C9" xr:uid="{00000000-0002-0000-0000-000000000000}">
      <formula1>0</formula1>
      <formula2>100</formula2>
    </dataValidation>
    <dataValidation type="decimal" showInputMessage="1" showErrorMessage="1" errorTitle="Invalid Temperature" error="Enter temperature between -200 and 2000 °C" sqref="C10" xr:uid="{00000000-0002-0000-0000-000001000000}">
      <formula1>-200</formula1>
      <formula2>2000</formula2>
    </dataValidation>
  </dataValidations>
  <pageMargins left="0.75" right="0.75" top="1" bottom="1" header="0.5" footer="0.5"/>
  <pageSetup paperSize="9" scale="9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Zirconia O2 Nernst Calc</vt:lpstr>
      <vt:lpstr>'Zirconia O2 Nernst Calc'!Print_Area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Sundareswaran Iyalunaidu</cp:lastModifiedBy>
  <cp:lastPrinted>2025-10-05T08:45:53Z</cp:lastPrinted>
  <dcterms:created xsi:type="dcterms:W3CDTF">2025-10-03T04:10:11Z</dcterms:created>
  <dcterms:modified xsi:type="dcterms:W3CDTF">2025-10-05T09:57:51Z</dcterms:modified>
</cp:coreProperties>
</file>